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ОПП" sheetId="1" r:id="rId1"/>
    <sheet name="Пояснения" sheetId="2" r:id="rId2"/>
  </sheets>
  <definedNames>
    <definedName name="_xlnm.Print_Area" localSheetId="0">'ОПП'!$A$1:$K$57</definedName>
  </definedNames>
  <calcPr fullCalcOnLoad="1"/>
</workbook>
</file>

<file path=xl/sharedStrings.xml><?xml version="1.0" encoding="utf-8"?>
<sst xmlns="http://schemas.openxmlformats.org/spreadsheetml/2006/main" count="59" uniqueCount="55">
  <si>
    <t>Оптимальный Показатель Производительности -  ОПП</t>
  </si>
  <si>
    <t>Подразделение</t>
  </si>
  <si>
    <t>Линия/автомат</t>
  </si>
  <si>
    <t>Ответственный</t>
  </si>
  <si>
    <t>Дата</t>
  </si>
  <si>
    <t>Общее время, ч</t>
  </si>
  <si>
    <t>Не рабочее время, ч
(цех не работает)</t>
  </si>
  <si>
    <t>Доступное рабочее время, ч</t>
  </si>
  <si>
    <t>Переходы (включая переналадки и смены серий), ч</t>
  </si>
  <si>
    <t>Всего остановок, ч</t>
  </si>
  <si>
    <t>Скрытое потерянное время, ч</t>
  </si>
  <si>
    <t>Время на соответствующую продукцию, ч</t>
  </si>
  <si>
    <t>Время на несоответствующую продукцию, ч</t>
  </si>
  <si>
    <t>Наименование продукции</t>
  </si>
  <si>
    <t>Скорость линии, 
тыс. шт./ ч</t>
  </si>
  <si>
    <t>Соответствующая продукция, тыс. шт.</t>
  </si>
  <si>
    <t>Несоответсвующая продукция, 
тыс. шт.</t>
  </si>
  <si>
    <t>соотв.</t>
  </si>
  <si>
    <t>несоотв</t>
  </si>
  <si>
    <t>Итого все наименования</t>
  </si>
  <si>
    <t>время</t>
  </si>
  <si>
    <r>
      <t>Коэффициент использования</t>
    </r>
    <r>
      <rPr>
        <sz val="10"/>
        <rFont val="Arial"/>
        <family val="2"/>
      </rPr>
      <t xml:space="preserve"> </t>
    </r>
  </si>
  <si>
    <t>Итоговое рабочее время, ч</t>
  </si>
  <si>
    <t>Эффективность</t>
  </si>
  <si>
    <r>
      <t xml:space="preserve">ОПП </t>
    </r>
    <r>
      <rPr>
        <sz val="10"/>
        <rFont val="Arial"/>
        <family val="2"/>
      </rPr>
      <t xml:space="preserve">= </t>
    </r>
    <r>
      <rPr>
        <b/>
        <sz val="12"/>
        <color indexed="19"/>
        <rFont val="Arial"/>
        <family val="2"/>
      </rPr>
      <t>Коэфф. использования</t>
    </r>
    <r>
      <rPr>
        <b/>
        <i/>
        <sz val="12"/>
        <color indexed="19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b/>
        <sz val="14"/>
        <rFont val="Arial"/>
        <family val="2"/>
      </rPr>
      <t>*</t>
    </r>
    <r>
      <rPr>
        <sz val="10"/>
        <rFont val="Arial"/>
        <family val="2"/>
      </rPr>
      <t xml:space="preserve"> </t>
    </r>
    <r>
      <rPr>
        <b/>
        <sz val="12"/>
        <color indexed="19"/>
        <rFont val="Arial"/>
        <family val="2"/>
      </rPr>
      <t>Эффективность</t>
    </r>
    <r>
      <rPr>
        <sz val="10"/>
        <rFont val="Arial"/>
        <family val="2"/>
      </rPr>
      <t xml:space="preserve"> = </t>
    </r>
    <r>
      <rPr>
        <sz val="12"/>
        <rFont val="Arial"/>
        <family val="2"/>
      </rPr>
      <t xml:space="preserve">Доступность </t>
    </r>
    <r>
      <rPr>
        <b/>
        <sz val="12"/>
        <rFont val="Arial"/>
        <family val="2"/>
      </rPr>
      <t>*</t>
    </r>
    <r>
      <rPr>
        <sz val="12"/>
        <rFont val="Arial"/>
        <family val="2"/>
      </rPr>
      <t xml:space="preserve"> Выпуск </t>
    </r>
    <r>
      <rPr>
        <b/>
        <sz val="12"/>
        <rFont val="Arial"/>
        <family val="2"/>
      </rPr>
      <t>*</t>
    </r>
    <r>
      <rPr>
        <sz val="12"/>
        <rFont val="Arial"/>
        <family val="2"/>
      </rPr>
      <t xml:space="preserve"> Качество</t>
    </r>
  </si>
  <si>
    <t xml:space="preserve">Доступность </t>
  </si>
  <si>
    <t>Операционное время, ч</t>
  </si>
  <si>
    <t xml:space="preserve">Выпуск </t>
  </si>
  <si>
    <t>100% Рабочее время, ч</t>
  </si>
  <si>
    <t xml:space="preserve">Качество </t>
  </si>
  <si>
    <t>Время на всю продукцию, ч</t>
  </si>
  <si>
    <t>Pure 100% operating prod. time is calculated!!!!!:    =</t>
  </si>
  <si>
    <t>1st quality product</t>
  </si>
  <si>
    <t>Norm speed</t>
  </si>
  <si>
    <t>Output is measured!!!!!! =</t>
  </si>
  <si>
    <t>1st quality + scrap + recycled</t>
  </si>
  <si>
    <t>norm speed</t>
  </si>
  <si>
    <t>Цех№</t>
  </si>
  <si>
    <t>Автоматическая линия№</t>
  </si>
  <si>
    <t>ФИО</t>
  </si>
  <si>
    <t>Неплановые остановки/ поломки, ч</t>
  </si>
  <si>
    <t>Запланированные остановки (кроме переходов), ч</t>
  </si>
  <si>
    <t>Зеленый кроссовок в белую полоску 42 размера, прав</t>
  </si>
  <si>
    <t>Золотистый кроссовок со звездочками 37 размера, прав</t>
  </si>
  <si>
    <t>Белый кроссовок в красную полоску 42 размера, прав</t>
  </si>
  <si>
    <r>
      <t xml:space="preserve">100% Рабочее время </t>
    </r>
    <r>
      <rPr>
        <sz val="12"/>
        <rFont val="Arial"/>
        <family val="2"/>
      </rPr>
      <t>(время на всю продукцию)</t>
    </r>
    <r>
      <rPr>
        <b/>
        <sz val="12"/>
        <rFont val="Arial"/>
        <family val="2"/>
      </rPr>
      <t>, ч</t>
    </r>
  </si>
  <si>
    <t>Пояснение к расчету Оптимального Показателя Производительности оборудования (ОПП)</t>
  </si>
  <si>
    <t>Резюме</t>
  </si>
  <si>
    <t>Данный показатель ОПП - Оптимальный Показатель Производительности оборудования, аналог ОЕЕ - Общая эффективность оборудования.
Характеризует долю времени (%), которое затрачивается на выпуск продукции соответствующего качества от общего рабочего времени.</t>
  </si>
  <si>
    <t>Цель</t>
  </si>
  <si>
    <t>Цель: оперативное отслеживание фактической производительности основного оборудования подразделения для своевременного выявления отклонений. Позволяет сделать прозрачной обстановку в производственных подразделениях. Целесообразно данный показатель (консолидированный) использовать в качестве Ключевого Показателя Эффективности на всех уровнях от первого лица Производственного предприятия до каждого мастера. Имеет смысл  ОПП каскадировать как "Доступность" или "Эффективность" или в другом виде соответствующим службам, в чью сферу влияния он попадает.</t>
  </si>
  <si>
    <t>Порядок заполнения</t>
  </si>
  <si>
    <t xml:space="preserve">Заполнять следует только синие ячейки. Всего три вида данных: 
Время: время работы подразделения (для контролируемого периода), время обеденных перерывов, если оборудование отключается, время остановок (из журнала по ТО оборудования (он же и журнал простоев)). Желательно все остановки классифицировать и разбить по группам, чтобы персоналу удобнее было заполнять);
Количество произеденной за отчетный период продукции соответствующего и несоответствующего качества.
Скорость работы автомата (особенно актуально для тех производств, где устанавливается разная скорость в зависимости от номенклатуры. В примере приведено место для 5 разных скоростей (на сутки это в полне достаточно). Рекомендую согласовать с подразделениями таблицы скоростей один раз, чтобы в подразделениях не меняли скорости по своему усмотрению. </t>
  </si>
  <si>
    <t>Примечания</t>
  </si>
  <si>
    <t>Кажущаяся на первый взгляд пестрота и неправильная геометрия создана для лучшей визуализации составляющих частей показателя. Разными цветами обозначены разные группы данных так же для упрощения ориентирования.
Данный инструмент следует адаптировать под каждое производство с целью упрощения сбора и внесения данных.
Данные за сутки суммируются в недельный документ, в месячный, квартальный и т.д.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</si>
</sst>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9">
    <font>
      <sz val="10"/>
      <name val="Arial Cyr"/>
      <family val="0"/>
    </font>
    <font>
      <sz val="10"/>
      <name val="Arial"/>
      <family val="2"/>
    </font>
    <font>
      <b/>
      <i/>
      <sz val="14"/>
      <color indexed="12"/>
      <name val="Arial"/>
      <family val="2"/>
    </font>
    <font>
      <i/>
      <sz val="11"/>
      <color indexed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2"/>
      <color indexed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2"/>
      <color indexed="19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9"/>
      <name val="Arial"/>
      <family val="2"/>
    </font>
    <font>
      <i/>
      <sz val="12"/>
      <color indexed="60"/>
      <name val="Arial"/>
      <family val="2"/>
    </font>
    <font>
      <sz val="12"/>
      <color indexed="60"/>
      <name val="Arial"/>
      <family val="2"/>
    </font>
    <font>
      <i/>
      <sz val="14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 Cyr"/>
      <family val="0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33" borderId="13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left"/>
      <protection locked="0"/>
    </xf>
    <xf numFmtId="0" fontId="1" fillId="34" borderId="15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left"/>
      <protection/>
    </xf>
    <xf numFmtId="0" fontId="8" fillId="34" borderId="17" xfId="0" applyFont="1" applyFill="1" applyBorder="1" applyAlignment="1" applyProtection="1">
      <alignment wrapText="1"/>
      <protection/>
    </xf>
    <xf numFmtId="2" fontId="9" fillId="35" borderId="18" xfId="0" applyNumberFormat="1" applyFont="1" applyFill="1" applyBorder="1" applyAlignment="1" applyProtection="1">
      <alignment horizontal="left" vertical="center"/>
      <protection/>
    </xf>
    <xf numFmtId="2" fontId="1" fillId="35" borderId="15" xfId="0" applyNumberFormat="1" applyFont="1" applyFill="1" applyBorder="1" applyAlignment="1" applyProtection="1">
      <alignment vertical="center"/>
      <protection/>
    </xf>
    <xf numFmtId="2" fontId="5" fillId="36" borderId="17" xfId="0" applyNumberFormat="1" applyFont="1" applyFill="1" applyBorder="1" applyAlignment="1" applyProtection="1">
      <alignment horizontal="left" vertical="center"/>
      <protection locked="0"/>
    </xf>
    <xf numFmtId="0" fontId="9" fillId="37" borderId="17" xfId="0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Border="1" applyAlignment="1" applyProtection="1">
      <alignment/>
      <protection/>
    </xf>
    <xf numFmtId="0" fontId="8" fillId="34" borderId="17" xfId="0" applyFont="1" applyFill="1" applyBorder="1" applyAlignment="1" applyProtection="1">
      <alignment wrapText="1"/>
      <protection/>
    </xf>
    <xf numFmtId="2" fontId="10" fillId="36" borderId="18" xfId="0" applyNumberFormat="1" applyFont="1" applyFill="1" applyBorder="1" applyAlignment="1" applyProtection="1">
      <alignment horizontal="left" vertical="center"/>
      <protection locked="0"/>
    </xf>
    <xf numFmtId="2" fontId="1" fillId="36" borderId="15" xfId="0" applyNumberFormat="1" applyFont="1" applyFill="1" applyBorder="1" applyAlignment="1" applyProtection="1">
      <alignment horizontal="left" vertical="center"/>
      <protection locked="0"/>
    </xf>
    <xf numFmtId="2" fontId="1" fillId="36" borderId="16" xfId="0" applyNumberFormat="1" applyFont="1" applyFill="1" applyBorder="1" applyAlignment="1" applyProtection="1">
      <alignment horizontal="left" vertical="center"/>
      <protection locked="0"/>
    </xf>
    <xf numFmtId="0" fontId="8" fillId="34" borderId="19" xfId="0" applyFont="1" applyFill="1" applyBorder="1" applyAlignment="1" applyProtection="1">
      <alignment wrapText="1"/>
      <protection/>
    </xf>
    <xf numFmtId="0" fontId="11" fillId="33" borderId="0" xfId="0" applyFont="1" applyFill="1" applyBorder="1" applyAlignment="1" applyProtection="1">
      <alignment vertical="center" wrapText="1"/>
      <protection/>
    </xf>
    <xf numFmtId="2" fontId="9" fillId="35" borderId="17" xfId="0" applyNumberFormat="1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8" fillId="34" borderId="17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wrapText="1"/>
      <protection/>
    </xf>
    <xf numFmtId="0" fontId="9" fillId="38" borderId="17" xfId="0" applyFont="1" applyFill="1" applyBorder="1" applyAlignment="1" applyProtection="1">
      <alignment horizontal="center" vertical="center" textRotation="90" wrapText="1"/>
      <protection/>
    </xf>
    <xf numFmtId="2" fontId="1" fillId="33" borderId="0" xfId="0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Border="1" applyAlignment="1" applyProtection="1">
      <alignment horizontal="left" vertical="center"/>
      <protection/>
    </xf>
    <xf numFmtId="0" fontId="11" fillId="33" borderId="13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5" fillId="0" borderId="0" xfId="0" applyNumberFormat="1" applyFont="1" applyAlignment="1">
      <alignment/>
    </xf>
    <xf numFmtId="2" fontId="9" fillId="35" borderId="17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164" fontId="14" fillId="0" borderId="0" xfId="0" applyNumberFormat="1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2" fontId="9" fillId="34" borderId="17" xfId="0" applyNumberFormat="1" applyFont="1" applyFill="1" applyBorder="1" applyAlignment="1" applyProtection="1">
      <alignment/>
      <protection/>
    </xf>
    <xf numFmtId="0" fontId="9" fillId="34" borderId="17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7" fillId="0" borderId="0" xfId="0" applyFont="1" applyAlignment="1">
      <alignment/>
    </xf>
    <xf numFmtId="0" fontId="18" fillId="33" borderId="14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9" fillId="34" borderId="17" xfId="0" applyFont="1" applyFill="1" applyBorder="1" applyAlignment="1" applyProtection="1">
      <alignment vertical="center" wrapText="1"/>
      <protection/>
    </xf>
    <xf numFmtId="0" fontId="5" fillId="34" borderId="18" xfId="0" applyFont="1" applyFill="1" applyBorder="1" applyAlignment="1" applyProtection="1">
      <alignment/>
      <protection/>
    </xf>
    <xf numFmtId="0" fontId="23" fillId="33" borderId="18" xfId="0" applyFont="1" applyFill="1" applyBorder="1" applyAlignment="1" applyProtection="1">
      <alignment vertical="center"/>
      <protection/>
    </xf>
    <xf numFmtId="0" fontId="1" fillId="34" borderId="22" xfId="0" applyFont="1" applyFill="1" applyBorder="1" applyAlignment="1" applyProtection="1">
      <alignment vertical="center" wrapText="1"/>
      <protection locked="0"/>
    </xf>
    <xf numFmtId="2" fontId="5" fillId="36" borderId="23" xfId="0" applyNumberFormat="1" applyFont="1" applyFill="1" applyBorder="1" applyAlignment="1" applyProtection="1">
      <alignment horizontal="center" vertical="center"/>
      <protection locked="0"/>
    </xf>
    <xf numFmtId="0" fontId="9" fillId="35" borderId="20" xfId="0" applyFont="1" applyFill="1" applyBorder="1" applyAlignment="1" applyProtection="1">
      <alignment/>
      <protection locked="0"/>
    </xf>
    <xf numFmtId="0" fontId="1" fillId="35" borderId="19" xfId="0" applyFont="1" applyFill="1" applyBorder="1" applyAlignment="1" applyProtection="1">
      <alignment/>
      <protection locked="0"/>
    </xf>
    <xf numFmtId="2" fontId="9" fillId="35" borderId="24" xfId="0" applyNumberFormat="1" applyFont="1" applyFill="1" applyBorder="1" applyAlignment="1" applyProtection="1">
      <alignment horizontal="center" vertical="center"/>
      <protection locked="0"/>
    </xf>
    <xf numFmtId="2" fontId="5" fillId="36" borderId="25" xfId="0" applyNumberFormat="1" applyFont="1" applyFill="1" applyBorder="1" applyAlignment="1" applyProtection="1">
      <alignment horizontal="center" vertical="center"/>
      <protection locked="0"/>
    </xf>
    <xf numFmtId="2" fontId="5" fillId="36" borderId="26" xfId="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right"/>
      <protection/>
    </xf>
    <xf numFmtId="164" fontId="14" fillId="35" borderId="18" xfId="0" applyNumberFormat="1" applyFont="1" applyFill="1" applyBorder="1" applyAlignment="1" applyProtection="1">
      <alignment horizontal="center" vertical="center"/>
      <protection/>
    </xf>
    <xf numFmtId="164" fontId="14" fillId="34" borderId="17" xfId="0" applyNumberFormat="1" applyFont="1" applyFill="1" applyBorder="1" applyAlignment="1" applyProtection="1">
      <alignment horizontal="center" vertical="center"/>
      <protection/>
    </xf>
    <xf numFmtId="0" fontId="11" fillId="34" borderId="11" xfId="0" applyFont="1" applyFill="1" applyBorder="1" applyAlignment="1" applyProtection="1">
      <alignment wrapText="1"/>
      <protection locked="0"/>
    </xf>
    <xf numFmtId="0" fontId="11" fillId="34" borderId="22" xfId="0" applyFont="1" applyFill="1" applyBorder="1" applyAlignment="1" applyProtection="1">
      <alignment wrapText="1"/>
      <protection locked="0"/>
    </xf>
    <xf numFmtId="0" fontId="5" fillId="36" borderId="18" xfId="0" applyFont="1" applyFill="1" applyBorder="1" applyAlignment="1" applyProtection="1">
      <alignment horizontal="left" vertical="center"/>
      <protection locked="0"/>
    </xf>
    <xf numFmtId="0" fontId="5" fillId="36" borderId="15" xfId="0" applyFont="1" applyFill="1" applyBorder="1" applyAlignment="1" applyProtection="1">
      <alignment horizontal="left" vertical="center"/>
      <protection locked="0"/>
    </xf>
    <xf numFmtId="0" fontId="5" fillId="36" borderId="16" xfId="0" applyFont="1" applyFill="1" applyBorder="1" applyAlignment="1" applyProtection="1">
      <alignment horizontal="left" vertical="center"/>
      <protection locked="0"/>
    </xf>
    <xf numFmtId="0" fontId="5" fillId="34" borderId="18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left"/>
      <protection/>
    </xf>
    <xf numFmtId="0" fontId="5" fillId="34" borderId="18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/>
      <protection/>
    </xf>
    <xf numFmtId="0" fontId="9" fillId="38" borderId="22" xfId="0" applyFont="1" applyFill="1" applyBorder="1" applyAlignment="1" applyProtection="1">
      <alignment horizontal="center" vertical="center" textRotation="90" wrapText="1"/>
      <protection/>
    </xf>
    <xf numFmtId="0" fontId="0" fillId="0" borderId="2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2" fontId="9" fillId="35" borderId="18" xfId="0" applyNumberFormat="1" applyFont="1" applyFill="1" applyBorder="1" applyAlignment="1" applyProtection="1">
      <alignment horizontal="left" vertical="center"/>
      <protection/>
    </xf>
    <xf numFmtId="2" fontId="9" fillId="35" borderId="15" xfId="0" applyNumberFormat="1" applyFont="1" applyFill="1" applyBorder="1" applyAlignment="1" applyProtection="1">
      <alignment horizontal="left" vertical="center"/>
      <protection/>
    </xf>
    <xf numFmtId="2" fontId="9" fillId="35" borderId="16" xfId="0" applyNumberFormat="1" applyFont="1" applyFill="1" applyBorder="1" applyAlignment="1" applyProtection="1">
      <alignment horizontal="left" vertical="center"/>
      <protection/>
    </xf>
    <xf numFmtId="0" fontId="9" fillId="37" borderId="22" xfId="0" applyFont="1" applyFill="1" applyBorder="1" applyAlignment="1" applyProtection="1">
      <alignment horizontal="center" vertical="center" textRotation="90"/>
      <protection/>
    </xf>
    <xf numFmtId="0" fontId="9" fillId="37" borderId="27" xfId="0" applyFont="1" applyFill="1" applyBorder="1" applyAlignment="1" applyProtection="1">
      <alignment horizontal="center" vertical="center" textRotation="90"/>
      <protection/>
    </xf>
    <xf numFmtId="0" fontId="9" fillId="37" borderId="24" xfId="0" applyFont="1" applyFill="1" applyBorder="1" applyAlignment="1" applyProtection="1">
      <alignment horizontal="center" vertical="center" textRotation="90"/>
      <protection/>
    </xf>
    <xf numFmtId="0" fontId="5" fillId="34" borderId="10" xfId="0" applyFont="1" applyFill="1" applyBorder="1" applyAlignment="1" applyProtection="1">
      <alignment horizontal="left" wrapText="1"/>
      <protection/>
    </xf>
    <xf numFmtId="0" fontId="6" fillId="34" borderId="11" xfId="0" applyFont="1" applyFill="1" applyBorder="1" applyAlignment="1" applyProtection="1">
      <alignment horizontal="left" wrapText="1"/>
      <protection/>
    </xf>
    <xf numFmtId="0" fontId="6" fillId="34" borderId="12" xfId="0" applyFont="1" applyFill="1" applyBorder="1" applyAlignment="1" applyProtection="1">
      <alignment horizontal="left" wrapText="1"/>
      <protection/>
    </xf>
    <xf numFmtId="0" fontId="6" fillId="34" borderId="13" xfId="0" applyFont="1" applyFill="1" applyBorder="1" applyAlignment="1" applyProtection="1">
      <alignment horizontal="left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6" fillId="34" borderId="20" xfId="0" applyFont="1" applyFill="1" applyBorder="1" applyAlignment="1" applyProtection="1">
      <alignment horizontal="left" wrapText="1"/>
      <protection/>
    </xf>
    <xf numFmtId="0" fontId="6" fillId="34" borderId="21" xfId="0" applyFont="1" applyFill="1" applyBorder="1" applyAlignment="1" applyProtection="1">
      <alignment horizontal="left" wrapText="1"/>
      <protection/>
    </xf>
    <xf numFmtId="0" fontId="6" fillId="34" borderId="19" xfId="0" applyFont="1" applyFill="1" applyBorder="1" applyAlignment="1" applyProtection="1">
      <alignment horizontal="left" wrapText="1"/>
      <protection/>
    </xf>
    <xf numFmtId="0" fontId="8" fillId="34" borderId="18" xfId="0" applyFont="1" applyFill="1" applyBorder="1" applyAlignment="1" applyProtection="1">
      <alignment wrapText="1"/>
      <protection/>
    </xf>
    <xf numFmtId="0" fontId="8" fillId="34" borderId="15" xfId="0" applyFont="1" applyFill="1" applyBorder="1" applyAlignment="1" applyProtection="1">
      <alignment wrapText="1"/>
      <protection/>
    </xf>
    <xf numFmtId="0" fontId="8" fillId="34" borderId="16" xfId="0" applyFont="1" applyFill="1" applyBorder="1" applyAlignment="1" applyProtection="1">
      <alignment wrapText="1"/>
      <protection/>
    </xf>
    <xf numFmtId="2" fontId="9" fillId="35" borderId="18" xfId="0" applyNumberFormat="1" applyFont="1" applyFill="1" applyBorder="1" applyAlignment="1" applyProtection="1">
      <alignment horizontal="left" vertical="center"/>
      <protection locked="0"/>
    </xf>
    <xf numFmtId="2" fontId="9" fillId="35" borderId="15" xfId="0" applyNumberFormat="1" applyFont="1" applyFill="1" applyBorder="1" applyAlignment="1" applyProtection="1">
      <alignment horizontal="left" vertical="center"/>
      <protection locked="0"/>
    </xf>
    <xf numFmtId="2" fontId="9" fillId="35" borderId="16" xfId="0" applyNumberFormat="1" applyFont="1" applyFill="1" applyBorder="1" applyAlignment="1" applyProtection="1">
      <alignment horizontal="left" vertical="center"/>
      <protection locked="0"/>
    </xf>
    <xf numFmtId="0" fontId="5" fillId="34" borderId="18" xfId="0" applyFont="1" applyFill="1" applyBorder="1" applyAlignment="1" applyProtection="1">
      <alignment horizontal="left" vertical="center" wrapText="1"/>
      <protection/>
    </xf>
    <xf numFmtId="0" fontId="21" fillId="34" borderId="16" xfId="0" applyFont="1" applyFill="1" applyBorder="1" applyAlignment="1" applyProtection="1">
      <alignment horizontal="left" vertical="center" wrapText="1"/>
      <protection/>
    </xf>
    <xf numFmtId="0" fontId="9" fillId="36" borderId="28" xfId="0" applyFont="1" applyFill="1" applyBorder="1" applyAlignment="1" applyProtection="1">
      <alignment/>
      <protection locked="0"/>
    </xf>
    <xf numFmtId="0" fontId="9" fillId="36" borderId="29" xfId="0" applyFont="1" applyFill="1" applyBorder="1" applyAlignment="1" applyProtection="1">
      <alignment/>
      <protection locked="0"/>
    </xf>
    <xf numFmtId="0" fontId="9" fillId="36" borderId="30" xfId="0" applyFont="1" applyFill="1" applyBorder="1" applyAlignment="1" applyProtection="1">
      <alignment/>
      <protection locked="0"/>
    </xf>
    <xf numFmtId="0" fontId="9" fillId="36" borderId="31" xfId="0" applyFont="1" applyFill="1" applyBorder="1" applyAlignment="1" applyProtection="1">
      <alignment/>
      <protection locked="0"/>
    </xf>
    <xf numFmtId="0" fontId="13" fillId="37" borderId="32" xfId="0" applyFont="1" applyFill="1" applyBorder="1" applyAlignment="1" applyProtection="1">
      <alignment horizontal="right" vertical="center" wrapText="1"/>
      <protection/>
    </xf>
    <xf numFmtId="0" fontId="1" fillId="37" borderId="33" xfId="0" applyFont="1" applyFill="1" applyBorder="1" applyAlignment="1" applyProtection="1">
      <alignment horizontal="right" vertical="center" wrapText="1"/>
      <protection/>
    </xf>
    <xf numFmtId="0" fontId="9" fillId="34" borderId="10" xfId="0" applyFont="1" applyFill="1" applyBorder="1" applyAlignment="1" applyProtection="1">
      <alignment/>
      <protection locked="0"/>
    </xf>
    <xf numFmtId="0" fontId="9" fillId="34" borderId="12" xfId="0" applyFont="1" applyFill="1" applyBorder="1" applyAlignment="1" applyProtection="1">
      <alignment/>
      <protection locked="0"/>
    </xf>
    <xf numFmtId="0" fontId="9" fillId="36" borderId="34" xfId="0" applyFont="1" applyFill="1" applyBorder="1" applyAlignment="1" applyProtection="1">
      <alignment/>
      <protection locked="0"/>
    </xf>
    <xf numFmtId="0" fontId="9" fillId="36" borderId="35" xfId="0" applyFont="1" applyFill="1" applyBorder="1" applyAlignment="1" applyProtection="1">
      <alignment/>
      <protection locked="0"/>
    </xf>
    <xf numFmtId="164" fontId="14" fillId="35" borderId="22" xfId="0" applyNumberFormat="1" applyFont="1" applyFill="1" applyBorder="1" applyAlignment="1" applyProtection="1">
      <alignment horizontal="center" vertical="center"/>
      <protection/>
    </xf>
    <xf numFmtId="164" fontId="14" fillId="35" borderId="24" xfId="0" applyNumberFormat="1" applyFont="1" applyFill="1" applyBorder="1" applyAlignment="1" applyProtection="1">
      <alignment horizontal="center" vertical="center"/>
      <protection/>
    </xf>
    <xf numFmtId="0" fontId="9" fillId="33" borderId="36" xfId="0" applyFont="1" applyFill="1" applyBorder="1" applyAlignment="1" applyProtection="1">
      <alignment horizontal="center"/>
      <protection/>
    </xf>
    <xf numFmtId="0" fontId="9" fillId="33" borderId="35" xfId="0" applyFont="1" applyFill="1" applyBorder="1" applyAlignment="1" applyProtection="1">
      <alignment horizontal="center"/>
      <protection/>
    </xf>
    <xf numFmtId="0" fontId="9" fillId="33" borderId="37" xfId="0" applyFont="1" applyFill="1" applyBorder="1" applyAlignment="1" applyProtection="1">
      <alignment horizontal="center"/>
      <protection/>
    </xf>
    <xf numFmtId="0" fontId="9" fillId="33" borderId="31" xfId="0" applyFont="1" applyFill="1" applyBorder="1" applyAlignment="1" applyProtection="1">
      <alignment horizontal="center"/>
      <protection/>
    </xf>
    <xf numFmtId="0" fontId="9" fillId="33" borderId="38" xfId="0" applyFont="1" applyFill="1" applyBorder="1" applyAlignment="1" applyProtection="1">
      <alignment horizontal="center"/>
      <protection/>
    </xf>
    <xf numFmtId="164" fontId="14" fillId="34" borderId="22" xfId="0" applyNumberFormat="1" applyFont="1" applyFill="1" applyBorder="1" applyAlignment="1" applyProtection="1">
      <alignment horizontal="center" vertical="center"/>
      <protection/>
    </xf>
    <xf numFmtId="164" fontId="14" fillId="34" borderId="24" xfId="0" applyNumberFormat="1" applyFont="1" applyFill="1" applyBorder="1" applyAlignment="1" applyProtection="1">
      <alignment horizontal="center" vertical="center"/>
      <protection/>
    </xf>
    <xf numFmtId="0" fontId="9" fillId="33" borderId="39" xfId="0" applyFont="1" applyFill="1" applyBorder="1" applyAlignment="1" applyProtection="1">
      <alignment horizontal="center"/>
      <protection/>
    </xf>
    <xf numFmtId="0" fontId="9" fillId="33" borderId="40" xfId="0" applyFont="1" applyFill="1" applyBorder="1" applyAlignment="1" applyProtection="1">
      <alignment horizontal="center"/>
      <protection/>
    </xf>
    <xf numFmtId="0" fontId="9" fillId="33" borderId="41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/>
      <protection/>
    </xf>
    <xf numFmtId="0" fontId="9" fillId="33" borderId="43" xfId="0" applyFont="1" applyFill="1" applyBorder="1" applyAlignment="1" applyProtection="1">
      <alignment horizontal="center"/>
      <protection/>
    </xf>
    <xf numFmtId="0" fontId="9" fillId="33" borderId="44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vertical="center"/>
      <protection/>
    </xf>
    <xf numFmtId="0" fontId="1" fillId="33" borderId="20" xfId="0" applyFont="1" applyFill="1" applyBorder="1" applyAlignment="1" applyProtection="1">
      <alignment vertical="center"/>
      <protection/>
    </xf>
    <xf numFmtId="0" fontId="1" fillId="33" borderId="21" xfId="0" applyFont="1" applyFill="1" applyBorder="1" applyAlignment="1" applyProtection="1">
      <alignment vertical="center"/>
      <protection/>
    </xf>
    <xf numFmtId="0" fontId="1" fillId="33" borderId="38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2" fontId="14" fillId="34" borderId="22" xfId="0" applyNumberFormat="1" applyFont="1" applyFill="1" applyBorder="1" applyAlignment="1" applyProtection="1">
      <alignment horizontal="center" vertical="center"/>
      <protection/>
    </xf>
    <xf numFmtId="2" fontId="14" fillId="34" borderId="24" xfId="0" applyNumberFormat="1" applyFont="1" applyFill="1" applyBorder="1" applyAlignment="1" applyProtection="1">
      <alignment horizontal="center" vertical="center"/>
      <protection/>
    </xf>
    <xf numFmtId="0" fontId="13" fillId="37" borderId="32" xfId="0" applyFont="1" applyFill="1" applyBorder="1" applyAlignment="1" applyProtection="1">
      <alignment horizontal="right" vertical="center"/>
      <protection/>
    </xf>
    <xf numFmtId="0" fontId="13" fillId="37" borderId="33" xfId="0" applyFont="1" applyFill="1" applyBorder="1" applyAlignment="1" applyProtection="1">
      <alignment horizontal="right" vertical="center"/>
      <protection/>
    </xf>
    <xf numFmtId="0" fontId="5" fillId="38" borderId="45" xfId="0" applyFont="1" applyFill="1" applyBorder="1" applyAlignment="1" applyProtection="1">
      <alignment horizontal="right" vertical="center"/>
      <protection/>
    </xf>
    <xf numFmtId="0" fontId="1" fillId="38" borderId="45" xfId="0" applyFont="1" applyFill="1" applyBorder="1" applyAlignment="1" applyProtection="1">
      <alignment horizontal="right" vertical="center"/>
      <protection/>
    </xf>
    <xf numFmtId="0" fontId="1" fillId="33" borderId="35" xfId="0" applyFont="1" applyFill="1" applyBorder="1" applyAlignment="1" applyProtection="1">
      <alignment horizontal="center"/>
      <protection/>
    </xf>
    <xf numFmtId="0" fontId="1" fillId="33" borderId="37" xfId="0" applyFon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4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25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31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tabSelected="1" zoomScale="75" zoomScaleNormal="75" zoomScalePageLayoutView="0" workbookViewId="0" topLeftCell="A1">
      <selection activeCell="H42" sqref="H42:H43"/>
    </sheetView>
  </sheetViews>
  <sheetFormatPr defaultColWidth="9.00390625" defaultRowHeight="12.75"/>
  <cols>
    <col min="1" max="1" width="10.25390625" style="5" customWidth="1"/>
    <col min="2" max="2" width="5.375" style="5" customWidth="1"/>
    <col min="3" max="3" width="25.00390625" style="5" customWidth="1"/>
    <col min="4" max="4" width="42.00390625" style="5" customWidth="1"/>
    <col min="5" max="8" width="18.625" style="5" customWidth="1"/>
    <col min="9" max="9" width="20.00390625" style="5" bestFit="1" customWidth="1"/>
    <col min="10" max="10" width="4.00390625" style="5" customWidth="1"/>
    <col min="11" max="11" width="10.25390625" style="5" customWidth="1"/>
    <col min="12" max="12" width="4.125" style="5" customWidth="1"/>
    <col min="13" max="14" width="9.125" style="5" customWidth="1"/>
    <col min="15" max="15" width="12.25390625" style="5" customWidth="1"/>
    <col min="16" max="16384" width="9.125" style="5" customWidth="1"/>
  </cols>
  <sheetData>
    <row r="1" spans="1:11" ht="18.75">
      <c r="A1" s="1"/>
      <c r="B1" s="2"/>
      <c r="C1" s="2"/>
      <c r="D1" s="3" t="s">
        <v>0</v>
      </c>
      <c r="E1" s="3"/>
      <c r="F1" s="3"/>
      <c r="G1" s="3"/>
      <c r="H1" s="3"/>
      <c r="I1" s="2"/>
      <c r="J1" s="2"/>
      <c r="K1" s="4"/>
    </row>
    <row r="2" spans="1:11" ht="18.75">
      <c r="A2" s="6"/>
      <c r="B2" s="7"/>
      <c r="C2" s="66" t="s">
        <v>1</v>
      </c>
      <c r="D2" s="8" t="s">
        <v>37</v>
      </c>
      <c r="E2" s="9"/>
      <c r="F2" s="9"/>
      <c r="G2" s="9"/>
      <c r="H2" s="9"/>
      <c r="I2" s="10"/>
      <c r="J2" s="10"/>
      <c r="K2" s="11"/>
    </row>
    <row r="3" spans="1:11" ht="18.75">
      <c r="A3" s="6"/>
      <c r="B3" s="7"/>
      <c r="C3" s="66" t="s">
        <v>2</v>
      </c>
      <c r="D3" s="8" t="s">
        <v>38</v>
      </c>
      <c r="E3" s="9"/>
      <c r="F3" s="9"/>
      <c r="G3" s="9"/>
      <c r="H3" s="9"/>
      <c r="I3" s="10"/>
      <c r="J3" s="10"/>
      <c r="K3" s="11"/>
    </row>
    <row r="4" spans="1:11" ht="18.75">
      <c r="A4" s="6"/>
      <c r="B4" s="7"/>
      <c r="C4" s="66" t="s">
        <v>3</v>
      </c>
      <c r="D4" s="8" t="s">
        <v>39</v>
      </c>
      <c r="E4" s="9"/>
      <c r="F4" s="9"/>
      <c r="G4" s="9"/>
      <c r="H4" s="9"/>
      <c r="I4" s="10"/>
      <c r="J4" s="10"/>
      <c r="K4" s="11"/>
    </row>
    <row r="5" spans="1:11" ht="18">
      <c r="A5" s="6"/>
      <c r="B5" s="7"/>
      <c r="C5" s="66" t="s">
        <v>4</v>
      </c>
      <c r="D5" s="12">
        <v>40008</v>
      </c>
      <c r="E5" s="9"/>
      <c r="F5" s="9"/>
      <c r="G5" s="9"/>
      <c r="H5" s="9"/>
      <c r="I5" s="10"/>
      <c r="J5" s="10"/>
      <c r="K5" s="11"/>
    </row>
    <row r="6" spans="1:11" ht="13.5" thickBot="1">
      <c r="A6" s="6"/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1" ht="26.25" customHeight="1" thickBot="1">
      <c r="A7" s="6"/>
      <c r="B7" s="10"/>
      <c r="C7" s="57" t="s">
        <v>5</v>
      </c>
      <c r="D7" s="13"/>
      <c r="E7" s="13"/>
      <c r="F7" s="13"/>
      <c r="G7" s="13"/>
      <c r="H7" s="13"/>
      <c r="I7" s="14"/>
      <c r="J7" s="10"/>
      <c r="K7" s="11"/>
    </row>
    <row r="8" spans="1:11" ht="23.25" customHeight="1" thickBot="1">
      <c r="A8" s="6"/>
      <c r="B8" s="10"/>
      <c r="C8" s="71">
        <v>24</v>
      </c>
      <c r="D8" s="72"/>
      <c r="E8" s="72"/>
      <c r="F8" s="72"/>
      <c r="G8" s="72"/>
      <c r="H8" s="72"/>
      <c r="I8" s="73"/>
      <c r="J8" s="10"/>
      <c r="K8" s="11"/>
    </row>
    <row r="9" spans="1:11" ht="66.75" customHeight="1" thickBot="1">
      <c r="A9" s="6"/>
      <c r="B9" s="15"/>
      <c r="C9" s="74" t="s">
        <v>22</v>
      </c>
      <c r="D9" s="75"/>
      <c r="E9" s="13"/>
      <c r="F9" s="13"/>
      <c r="G9" s="13"/>
      <c r="H9" s="13"/>
      <c r="I9" s="16" t="s">
        <v>6</v>
      </c>
      <c r="J9" s="10"/>
      <c r="K9" s="11"/>
    </row>
    <row r="10" spans="1:11" ht="23.25" customHeight="1" thickBot="1">
      <c r="A10" s="6"/>
      <c r="B10" s="10"/>
      <c r="C10" s="17">
        <f>C8-I10</f>
        <v>22.5</v>
      </c>
      <c r="D10" s="18"/>
      <c r="E10" s="18"/>
      <c r="F10" s="18"/>
      <c r="G10" s="18"/>
      <c r="H10" s="18"/>
      <c r="I10" s="19">
        <v>1.5</v>
      </c>
      <c r="J10" s="10"/>
      <c r="K10" s="11"/>
    </row>
    <row r="11" spans="1:11" ht="162.75" customHeight="1" thickBot="1">
      <c r="A11" s="20" t="str">
        <f>C31</f>
        <v>Коэффициент использования </v>
      </c>
      <c r="B11" s="21"/>
      <c r="C11" s="76" t="s">
        <v>7</v>
      </c>
      <c r="D11" s="77"/>
      <c r="E11" s="13"/>
      <c r="F11" s="13"/>
      <c r="G11" s="22" t="s">
        <v>8</v>
      </c>
      <c r="H11" s="22" t="s">
        <v>41</v>
      </c>
      <c r="I11" s="10"/>
      <c r="J11" s="10"/>
      <c r="K11" s="78" t="str">
        <f>C42</f>
        <v>Доступность </v>
      </c>
    </row>
    <row r="12" spans="1:11" ht="23.25" customHeight="1" thickBot="1">
      <c r="A12" s="6"/>
      <c r="B12" s="10"/>
      <c r="C12" s="81">
        <f>SUM(C16,F16)</f>
        <v>17.57</v>
      </c>
      <c r="D12" s="82"/>
      <c r="E12" s="82"/>
      <c r="F12" s="83"/>
      <c r="G12" s="19">
        <v>4.17</v>
      </c>
      <c r="H12" s="19">
        <v>0.76</v>
      </c>
      <c r="I12" s="10"/>
      <c r="J12" s="10"/>
      <c r="K12" s="79"/>
    </row>
    <row r="13" spans="1:11" ht="25.5" customHeight="1" thickBot="1">
      <c r="A13" s="84" t="str">
        <f>C35</f>
        <v>Эффективность</v>
      </c>
      <c r="B13" s="10"/>
      <c r="C13" s="87" t="s">
        <v>26</v>
      </c>
      <c r="D13" s="88"/>
      <c r="E13" s="89"/>
      <c r="F13" s="95" t="s">
        <v>9</v>
      </c>
      <c r="G13" s="96"/>
      <c r="H13" s="97"/>
      <c r="I13" s="10"/>
      <c r="J13" s="10"/>
      <c r="K13" s="79"/>
    </row>
    <row r="14" spans="1:11" ht="21" customHeight="1" thickBot="1">
      <c r="A14" s="85"/>
      <c r="B14" s="10"/>
      <c r="C14" s="90"/>
      <c r="D14" s="91"/>
      <c r="E14" s="91"/>
      <c r="F14" s="23">
        <v>7.92</v>
      </c>
      <c r="G14" s="24"/>
      <c r="H14" s="25"/>
      <c r="I14" s="10"/>
      <c r="J14" s="10"/>
      <c r="K14" s="79"/>
    </row>
    <row r="15" spans="1:11" ht="48" customHeight="1" thickBot="1">
      <c r="A15" s="85"/>
      <c r="B15" s="10"/>
      <c r="C15" s="92"/>
      <c r="D15" s="93"/>
      <c r="E15" s="94"/>
      <c r="F15" s="26" t="s">
        <v>40</v>
      </c>
      <c r="G15" s="10"/>
      <c r="H15" s="10"/>
      <c r="I15" s="27"/>
      <c r="J15" s="10"/>
      <c r="K15" s="80"/>
    </row>
    <row r="16" spans="1:11" ht="23.25" customHeight="1" thickBot="1">
      <c r="A16" s="85"/>
      <c r="B16" s="10"/>
      <c r="C16" s="98">
        <f>C10-F14</f>
        <v>14.58</v>
      </c>
      <c r="D16" s="99"/>
      <c r="E16" s="100"/>
      <c r="F16" s="28">
        <f>F14-H12-G12</f>
        <v>2.99</v>
      </c>
      <c r="G16" s="10"/>
      <c r="H16" s="10"/>
      <c r="I16" s="10"/>
      <c r="J16" s="29"/>
      <c r="K16" s="30"/>
    </row>
    <row r="17" spans="1:11" ht="61.5" customHeight="1" thickBot="1">
      <c r="A17" s="85"/>
      <c r="B17" s="10"/>
      <c r="C17" s="101" t="s">
        <v>45</v>
      </c>
      <c r="D17" s="102"/>
      <c r="E17" s="31" t="s">
        <v>10</v>
      </c>
      <c r="F17" s="2"/>
      <c r="G17" s="27"/>
      <c r="H17" s="27"/>
      <c r="I17" s="32"/>
      <c r="J17" s="29"/>
      <c r="K17" s="33" t="str">
        <f>C45</f>
        <v>Выпуск </v>
      </c>
    </row>
    <row r="18" spans="1:11" ht="23.25" customHeight="1" thickBot="1">
      <c r="A18" s="85"/>
      <c r="B18" s="10"/>
      <c r="C18" s="81">
        <f>C20+D20</f>
        <v>14.395920227920229</v>
      </c>
      <c r="D18" s="83"/>
      <c r="E18" s="28">
        <f>C16-C18</f>
        <v>0.18407977207977133</v>
      </c>
      <c r="F18" s="34"/>
      <c r="G18" s="10"/>
      <c r="H18" s="29"/>
      <c r="I18" s="29"/>
      <c r="J18" s="29"/>
      <c r="K18" s="30"/>
    </row>
    <row r="19" spans="1:11" ht="66" customHeight="1" thickBot="1">
      <c r="A19" s="86"/>
      <c r="B19" s="35"/>
      <c r="C19" s="56" t="s">
        <v>11</v>
      </c>
      <c r="D19" s="56" t="s">
        <v>12</v>
      </c>
      <c r="E19" s="36"/>
      <c r="F19" s="27"/>
      <c r="G19" s="27"/>
      <c r="H19" s="10"/>
      <c r="I19" s="10"/>
      <c r="J19" s="29"/>
      <c r="K19" s="33" t="str">
        <f>C48</f>
        <v>Качество </v>
      </c>
    </row>
    <row r="20" spans="1:11" ht="22.5" customHeight="1" thickBot="1">
      <c r="A20" s="6"/>
      <c r="B20" s="37"/>
      <c r="C20" s="28">
        <f>M29</f>
        <v>14.298336182336183</v>
      </c>
      <c r="D20" s="28">
        <f>N29</f>
        <v>0.09758404558404558</v>
      </c>
      <c r="E20" s="10"/>
      <c r="F20" s="10"/>
      <c r="G20" s="29"/>
      <c r="H20" s="10"/>
      <c r="I20" s="10"/>
      <c r="J20" s="29"/>
      <c r="K20" s="11"/>
    </row>
    <row r="21" spans="1:11" ht="12.75">
      <c r="A21" s="38"/>
      <c r="B21" s="29"/>
      <c r="C21" s="2"/>
      <c r="D21" s="10"/>
      <c r="E21" s="29"/>
      <c r="F21" s="29"/>
      <c r="G21" s="29"/>
      <c r="H21" s="10"/>
      <c r="I21" s="10"/>
      <c r="J21" s="29"/>
      <c r="K21" s="11"/>
    </row>
    <row r="22" spans="1:11" ht="13.5" thickBot="1">
      <c r="A22" s="38"/>
      <c r="B22" s="39"/>
      <c r="C22" s="10"/>
      <c r="D22" s="27"/>
      <c r="E22" s="29"/>
      <c r="F22" s="29"/>
      <c r="G22" s="29"/>
      <c r="H22" s="10"/>
      <c r="I22" s="10"/>
      <c r="J22" s="29"/>
      <c r="K22" s="11"/>
    </row>
    <row r="23" spans="1:14" ht="34.5" thickBot="1">
      <c r="A23" s="6"/>
      <c r="B23" s="10"/>
      <c r="C23" s="109" t="s">
        <v>13</v>
      </c>
      <c r="D23" s="110"/>
      <c r="E23" s="59" t="s">
        <v>14</v>
      </c>
      <c r="F23" s="69" t="s">
        <v>15</v>
      </c>
      <c r="G23" s="70" t="s">
        <v>16</v>
      </c>
      <c r="H23" s="10"/>
      <c r="I23" s="10"/>
      <c r="J23" s="10"/>
      <c r="K23" s="11"/>
      <c r="M23" s="5" t="s">
        <v>17</v>
      </c>
      <c r="N23" s="5" t="s">
        <v>18</v>
      </c>
    </row>
    <row r="24" spans="1:14" ht="17.25" customHeight="1">
      <c r="A24" s="6"/>
      <c r="B24" s="10"/>
      <c r="C24" s="111" t="s">
        <v>42</v>
      </c>
      <c r="D24" s="112"/>
      <c r="E24" s="64">
        <v>2.5</v>
      </c>
      <c r="F24" s="64">
        <v>24.04</v>
      </c>
      <c r="G24" s="64">
        <v>0.13</v>
      </c>
      <c r="H24" s="10"/>
      <c r="I24" s="10"/>
      <c r="J24" s="10"/>
      <c r="K24" s="11"/>
      <c r="M24" s="5">
        <f>IF(F24="","",F24/E24)</f>
        <v>9.616</v>
      </c>
      <c r="N24" s="5">
        <f>IF(G24="","",G24/E24)</f>
        <v>0.052000000000000005</v>
      </c>
    </row>
    <row r="25" spans="1:14" ht="17.25" customHeight="1">
      <c r="A25" s="6"/>
      <c r="B25" s="10"/>
      <c r="C25" s="103" t="s">
        <v>43</v>
      </c>
      <c r="D25" s="104"/>
      <c r="E25" s="60">
        <v>2.7</v>
      </c>
      <c r="F25" s="60">
        <v>5.02</v>
      </c>
      <c r="G25" s="60">
        <v>0.04</v>
      </c>
      <c r="H25" s="10"/>
      <c r="I25" s="10"/>
      <c r="J25" s="10"/>
      <c r="K25" s="11"/>
      <c r="M25" s="5">
        <f>IF(F25="","",F25/E25)</f>
        <v>1.859259259259259</v>
      </c>
      <c r="N25" s="5">
        <f>IF(G25="","",G25/E25)</f>
        <v>0.014814814814814814</v>
      </c>
    </row>
    <row r="26" spans="1:14" ht="17.25" customHeight="1">
      <c r="A26" s="6"/>
      <c r="B26" s="10"/>
      <c r="C26" s="103" t="s">
        <v>44</v>
      </c>
      <c r="D26" s="104"/>
      <c r="E26" s="60">
        <v>2.6</v>
      </c>
      <c r="F26" s="60">
        <v>7.34</v>
      </c>
      <c r="G26" s="60">
        <v>0.08</v>
      </c>
      <c r="H26" s="10"/>
      <c r="I26" s="10"/>
      <c r="J26" s="10"/>
      <c r="K26" s="11"/>
      <c r="M26" s="5">
        <f>IF(F26="","",F26/E26)</f>
        <v>2.823076923076923</v>
      </c>
      <c r="N26" s="5">
        <f>IF(G26="","",G26/E26)</f>
        <v>0.030769230769230767</v>
      </c>
    </row>
    <row r="27" spans="1:14" ht="17.25" customHeight="1">
      <c r="A27" s="6"/>
      <c r="B27" s="10"/>
      <c r="C27" s="103"/>
      <c r="D27" s="104"/>
      <c r="E27" s="60"/>
      <c r="F27" s="60"/>
      <c r="G27" s="60"/>
      <c r="H27" s="10"/>
      <c r="I27" s="10"/>
      <c r="J27" s="10"/>
      <c r="K27" s="11"/>
      <c r="M27" s="5">
        <f>IF(F27="","",F27/E27)</f>
      </c>
      <c r="N27" s="5">
        <f>IF(G27="","",G27/E27)</f>
      </c>
    </row>
    <row r="28" spans="1:14" ht="17.25" customHeight="1" thickBot="1">
      <c r="A28" s="6"/>
      <c r="B28" s="10"/>
      <c r="C28" s="105"/>
      <c r="D28" s="106"/>
      <c r="E28" s="65"/>
      <c r="F28" s="65"/>
      <c r="G28" s="65"/>
      <c r="H28" s="10"/>
      <c r="I28" s="10"/>
      <c r="J28" s="10"/>
      <c r="K28" s="11"/>
      <c r="M28" s="5">
        <f>IF(F28="","",F28/E28)</f>
      </c>
      <c r="N28" s="5">
        <f>IF(G28="","",G28/E28)</f>
      </c>
    </row>
    <row r="29" spans="1:14" ht="22.5" customHeight="1" thickBot="1">
      <c r="A29" s="6"/>
      <c r="B29" s="10"/>
      <c r="C29" s="61" t="s">
        <v>19</v>
      </c>
      <c r="D29" s="62"/>
      <c r="E29" s="63">
        <f>IF(SUM(C20:D20)=0,"",SUM(F29:G29)/SUM(C20:D20))</f>
        <v>2.545860175643305</v>
      </c>
      <c r="F29" s="63">
        <f>SUM(F24:F28)</f>
        <v>36.4</v>
      </c>
      <c r="G29" s="63">
        <f>SUM(G24:G28)</f>
        <v>0.25</v>
      </c>
      <c r="H29" s="10"/>
      <c r="I29" s="10"/>
      <c r="J29" s="10"/>
      <c r="K29" s="11"/>
      <c r="L29" s="5" t="s">
        <v>20</v>
      </c>
      <c r="M29" s="40">
        <f>SUM(M24:M28)</f>
        <v>14.298336182336183</v>
      </c>
      <c r="N29" s="40">
        <f>SUM(N24:N28)</f>
        <v>0.09758404558404558</v>
      </c>
    </row>
    <row r="30" spans="1:11" ht="13.5" thickBot="1">
      <c r="A30" s="6"/>
      <c r="B30" s="10"/>
      <c r="C30" s="10"/>
      <c r="D30" s="10"/>
      <c r="E30" s="10"/>
      <c r="F30" s="10"/>
      <c r="G30" s="10"/>
      <c r="H30" s="10"/>
      <c r="I30" s="10"/>
      <c r="J30" s="10"/>
      <c r="K30" s="11"/>
    </row>
    <row r="31" spans="1:11" ht="22.5" customHeight="1" thickBot="1">
      <c r="A31" s="6"/>
      <c r="B31" s="10"/>
      <c r="C31" s="107" t="s">
        <v>21</v>
      </c>
      <c r="D31" s="115" t="str">
        <f>C11</f>
        <v>Доступное рабочее время, ч</v>
      </c>
      <c r="E31" s="116"/>
      <c r="F31" s="41">
        <f>C12</f>
        <v>17.57</v>
      </c>
      <c r="G31" s="113">
        <f>F31/F32*100</f>
        <v>78.08888888888889</v>
      </c>
      <c r="H31" s="10"/>
      <c r="I31" s="10"/>
      <c r="J31" s="10"/>
      <c r="K31" s="11"/>
    </row>
    <row r="32" spans="1:11" ht="22.5" customHeight="1" thickBot="1">
      <c r="A32" s="6"/>
      <c r="B32" s="10"/>
      <c r="C32" s="108"/>
      <c r="D32" s="117" t="s">
        <v>22</v>
      </c>
      <c r="E32" s="118"/>
      <c r="F32" s="41">
        <f>C10</f>
        <v>22.5</v>
      </c>
      <c r="G32" s="114"/>
      <c r="H32" s="10"/>
      <c r="I32" s="10"/>
      <c r="J32" s="10"/>
      <c r="K32" s="11"/>
    </row>
    <row r="33" spans="1:11" ht="18" customHeight="1">
      <c r="A33" s="6"/>
      <c r="B33" s="10"/>
      <c r="C33" s="42"/>
      <c r="D33" s="42"/>
      <c r="E33" s="42"/>
      <c r="F33" s="42"/>
      <c r="G33" s="10"/>
      <c r="H33" s="10"/>
      <c r="I33" s="10"/>
      <c r="J33" s="10"/>
      <c r="K33" s="11"/>
    </row>
    <row r="34" spans="1:11" ht="18" customHeight="1" thickBot="1">
      <c r="A34" s="6"/>
      <c r="B34" s="10"/>
      <c r="C34" s="42"/>
      <c r="D34" s="42"/>
      <c r="E34" s="42"/>
      <c r="F34" s="42"/>
      <c r="G34" s="10"/>
      <c r="H34" s="10"/>
      <c r="I34" s="10"/>
      <c r="J34" s="10"/>
      <c r="K34" s="11"/>
    </row>
    <row r="35" spans="1:11" ht="22.5" customHeight="1" thickBot="1">
      <c r="A35" s="6"/>
      <c r="B35" s="10"/>
      <c r="C35" s="136" t="s">
        <v>23</v>
      </c>
      <c r="D35" s="119" t="str">
        <f>C19</f>
        <v>Время на соответствующую продукцию, ч</v>
      </c>
      <c r="E35" s="116"/>
      <c r="F35" s="41">
        <f>C20</f>
        <v>14.298336182336183</v>
      </c>
      <c r="G35" s="113">
        <f>F35/F36*100</f>
        <v>81.37926114021732</v>
      </c>
      <c r="H35" s="10"/>
      <c r="I35" s="10"/>
      <c r="J35" s="10"/>
      <c r="K35" s="11"/>
    </row>
    <row r="36" spans="1:11" ht="22.5" customHeight="1" thickBot="1">
      <c r="A36" s="6"/>
      <c r="B36" s="10"/>
      <c r="C36" s="137"/>
      <c r="D36" s="117" t="str">
        <f>C11</f>
        <v>Доступное рабочее время, ч</v>
      </c>
      <c r="E36" s="118"/>
      <c r="F36" s="41">
        <f>C12</f>
        <v>17.57</v>
      </c>
      <c r="G36" s="114"/>
      <c r="H36" s="10"/>
      <c r="I36" s="10"/>
      <c r="J36" s="10"/>
      <c r="K36" s="11"/>
    </row>
    <row r="37" spans="1:11" ht="18" customHeight="1">
      <c r="A37" s="6"/>
      <c r="B37" s="10"/>
      <c r="C37" s="10"/>
      <c r="D37" s="10"/>
      <c r="E37" s="10"/>
      <c r="F37" s="10"/>
      <c r="G37" s="10"/>
      <c r="H37" s="10"/>
      <c r="I37" s="10"/>
      <c r="J37" s="10"/>
      <c r="K37" s="11"/>
    </row>
    <row r="38" spans="1:11" ht="18" customHeight="1" thickBot="1">
      <c r="A38" s="6"/>
      <c r="B38" s="10"/>
      <c r="C38" s="10"/>
      <c r="D38" s="10"/>
      <c r="E38" s="10"/>
      <c r="F38" s="10"/>
      <c r="G38" s="10"/>
      <c r="H38" s="10"/>
      <c r="I38" s="10"/>
      <c r="J38" s="10"/>
      <c r="K38" s="11"/>
    </row>
    <row r="39" spans="1:11" ht="30" customHeight="1" thickBot="1">
      <c r="A39" s="6"/>
      <c r="B39" s="10"/>
      <c r="C39" s="58" t="s">
        <v>24</v>
      </c>
      <c r="D39" s="43"/>
      <c r="E39" s="43"/>
      <c r="F39" s="43"/>
      <c r="G39" s="67">
        <f>G31*G35/100</f>
        <v>63.548160810383045</v>
      </c>
      <c r="H39" s="68">
        <f>H42*H45*H48/10000</f>
        <v>63.54816081038304</v>
      </c>
      <c r="I39" s="44"/>
      <c r="J39" s="45"/>
      <c r="K39" s="11"/>
    </row>
    <row r="40" spans="1:11" ht="18" customHeight="1">
      <c r="A40" s="6"/>
      <c r="B40" s="10"/>
      <c r="C40" s="10"/>
      <c r="D40" s="10"/>
      <c r="E40" s="10"/>
      <c r="F40" s="10"/>
      <c r="G40" s="10"/>
      <c r="H40" s="10"/>
      <c r="I40" s="10"/>
      <c r="J40" s="10"/>
      <c r="K40" s="11"/>
    </row>
    <row r="41" spans="1:11" ht="18" customHeight="1" thickBot="1">
      <c r="A41" s="6"/>
      <c r="B41" s="10"/>
      <c r="C41" s="10"/>
      <c r="D41" s="10"/>
      <c r="E41" s="10"/>
      <c r="F41" s="10"/>
      <c r="G41" s="10"/>
      <c r="H41" s="10"/>
      <c r="I41" s="10"/>
      <c r="J41" s="10"/>
      <c r="K41" s="11"/>
    </row>
    <row r="42" spans="1:11" ht="22.5" customHeight="1" thickBot="1">
      <c r="A42" s="6"/>
      <c r="B42" s="10"/>
      <c r="C42" s="138" t="s">
        <v>25</v>
      </c>
      <c r="D42" s="122" t="s">
        <v>26</v>
      </c>
      <c r="E42" s="123"/>
      <c r="F42" s="124"/>
      <c r="G42" s="46">
        <f>C16</f>
        <v>14.58</v>
      </c>
      <c r="H42" s="120">
        <f>G42/G43*100</f>
        <v>64.8</v>
      </c>
      <c r="I42" s="10"/>
      <c r="J42" s="10"/>
      <c r="K42" s="11"/>
    </row>
    <row r="43" spans="1:11" ht="22.5" customHeight="1" thickBot="1">
      <c r="A43" s="6"/>
      <c r="B43" s="10"/>
      <c r="C43" s="138"/>
      <c r="D43" s="125" t="s">
        <v>22</v>
      </c>
      <c r="E43" s="126"/>
      <c r="F43" s="127"/>
      <c r="G43" s="47">
        <f>C10</f>
        <v>22.5</v>
      </c>
      <c r="H43" s="121"/>
      <c r="I43" s="10"/>
      <c r="J43" s="10"/>
      <c r="K43" s="11"/>
    </row>
    <row r="44" spans="1:11" ht="15.75" thickBot="1">
      <c r="A44" s="6"/>
      <c r="B44" s="10"/>
      <c r="C44" s="10"/>
      <c r="D44" s="42"/>
      <c r="E44" s="42"/>
      <c r="F44" s="48"/>
      <c r="G44" s="42"/>
      <c r="H44" s="10"/>
      <c r="I44" s="10"/>
      <c r="J44" s="10"/>
      <c r="K44" s="11"/>
    </row>
    <row r="45" spans="1:11" ht="22.5" customHeight="1" thickBot="1">
      <c r="A45" s="6"/>
      <c r="B45" s="10"/>
      <c r="C45" s="138" t="s">
        <v>27</v>
      </c>
      <c r="D45" s="122" t="s">
        <v>28</v>
      </c>
      <c r="E45" s="123"/>
      <c r="F45" s="124"/>
      <c r="G45" s="46">
        <f>C18</f>
        <v>14.395920227920229</v>
      </c>
      <c r="H45" s="120">
        <f>G45/G46*100</f>
        <v>98.73745012290966</v>
      </c>
      <c r="I45" s="10"/>
      <c r="J45" s="10"/>
      <c r="K45" s="11"/>
    </row>
    <row r="46" spans="1:12" ht="22.5" customHeight="1" thickBot="1">
      <c r="A46" s="6"/>
      <c r="B46" s="10"/>
      <c r="C46" s="138"/>
      <c r="D46" s="125" t="s">
        <v>26</v>
      </c>
      <c r="E46" s="126"/>
      <c r="F46" s="127"/>
      <c r="G46" s="47">
        <f>C16</f>
        <v>14.58</v>
      </c>
      <c r="H46" s="121"/>
      <c r="I46" s="10"/>
      <c r="J46" s="10"/>
      <c r="K46" s="11"/>
      <c r="L46" s="49"/>
    </row>
    <row r="47" spans="1:11" ht="15.75" thickBot="1">
      <c r="A47" s="6"/>
      <c r="B47" s="10"/>
      <c r="C47" s="10"/>
      <c r="D47" s="42"/>
      <c r="E47" s="42"/>
      <c r="F47" s="42"/>
      <c r="G47" s="42"/>
      <c r="H47" s="10"/>
      <c r="I47" s="10"/>
      <c r="J47" s="10"/>
      <c r="K47" s="11"/>
    </row>
    <row r="48" spans="1:11" ht="22.5" customHeight="1" thickBot="1">
      <c r="A48" s="6"/>
      <c r="B48" s="10"/>
      <c r="C48" s="138" t="s">
        <v>29</v>
      </c>
      <c r="D48" s="122" t="str">
        <f>D19</f>
        <v>Время на несоответствующую продукцию, ч</v>
      </c>
      <c r="E48" s="123"/>
      <c r="F48" s="124"/>
      <c r="G48" s="46">
        <f>M29</f>
        <v>14.298336182336183</v>
      </c>
      <c r="H48" s="134">
        <f>G48/G49*100</f>
        <v>99.32214096744725</v>
      </c>
      <c r="I48" s="10"/>
      <c r="J48" s="10"/>
      <c r="K48" s="11"/>
    </row>
    <row r="49" spans="1:11" ht="22.5" customHeight="1" thickBot="1">
      <c r="A49" s="6"/>
      <c r="B49" s="10"/>
      <c r="C49" s="139"/>
      <c r="D49" s="125" t="s">
        <v>30</v>
      </c>
      <c r="E49" s="126"/>
      <c r="F49" s="127"/>
      <c r="G49" s="46">
        <f>M29+N29</f>
        <v>14.395920227920229</v>
      </c>
      <c r="H49" s="135"/>
      <c r="I49" s="10"/>
      <c r="J49" s="10"/>
      <c r="K49" s="50"/>
    </row>
    <row r="50" spans="1:11" ht="12.75">
      <c r="A50" s="6"/>
      <c r="B50" s="10"/>
      <c r="C50" s="10"/>
      <c r="D50" s="10"/>
      <c r="E50" s="10"/>
      <c r="F50" s="10"/>
      <c r="G50" s="10"/>
      <c r="H50" s="10"/>
      <c r="I50" s="10"/>
      <c r="J50" s="10"/>
      <c r="K50" s="11"/>
    </row>
    <row r="51" spans="1:11" ht="12.75">
      <c r="A51" s="6"/>
      <c r="B51" s="10"/>
      <c r="C51" s="10"/>
      <c r="D51" s="10"/>
      <c r="E51" s="10"/>
      <c r="F51" s="10"/>
      <c r="G51" s="10"/>
      <c r="H51" s="10"/>
      <c r="I51" s="10"/>
      <c r="J51" s="10"/>
      <c r="K51" s="11"/>
    </row>
    <row r="52" spans="1:11" ht="12.75" hidden="1">
      <c r="A52" s="128" t="s">
        <v>31</v>
      </c>
      <c r="B52" s="129"/>
      <c r="C52" s="129"/>
      <c r="D52" s="129"/>
      <c r="E52" s="132" t="s">
        <v>32</v>
      </c>
      <c r="F52" s="140"/>
      <c r="G52" s="10"/>
      <c r="H52" s="10"/>
      <c r="I52" s="10"/>
      <c r="J52" s="10"/>
      <c r="K52" s="11"/>
    </row>
    <row r="53" spans="1:11" ht="13.5" hidden="1" thickBot="1">
      <c r="A53" s="130"/>
      <c r="B53" s="131"/>
      <c r="C53" s="131"/>
      <c r="D53" s="131"/>
      <c r="E53" s="141" t="s">
        <v>33</v>
      </c>
      <c r="F53" s="142"/>
      <c r="G53" s="10"/>
      <c r="H53" s="10"/>
      <c r="I53" s="10"/>
      <c r="J53" s="10"/>
      <c r="K53" s="11"/>
    </row>
    <row r="54" spans="1:11" ht="12.75" hidden="1">
      <c r="A54" s="6"/>
      <c r="B54" s="10"/>
      <c r="C54" s="10"/>
      <c r="D54" s="10"/>
      <c r="E54" s="10"/>
      <c r="F54" s="10"/>
      <c r="G54" s="10"/>
      <c r="H54" s="10"/>
      <c r="I54" s="10"/>
      <c r="J54" s="10"/>
      <c r="K54" s="11"/>
    </row>
    <row r="55" spans="1:11" ht="17.25" customHeight="1" hidden="1">
      <c r="A55" s="128" t="s">
        <v>34</v>
      </c>
      <c r="B55" s="129"/>
      <c r="C55" s="132" t="s">
        <v>35</v>
      </c>
      <c r="D55" s="132"/>
      <c r="E55" s="132"/>
      <c r="F55" s="4"/>
      <c r="G55" s="10"/>
      <c r="H55" s="10"/>
      <c r="I55" s="10"/>
      <c r="J55" s="10"/>
      <c r="K55" s="11"/>
    </row>
    <row r="56" spans="1:11" ht="19.5" hidden="1" thickBot="1">
      <c r="A56" s="130"/>
      <c r="B56" s="131"/>
      <c r="C56" s="133" t="s">
        <v>36</v>
      </c>
      <c r="D56" s="133"/>
      <c r="E56" s="133"/>
      <c r="F56" s="51"/>
      <c r="G56" s="52"/>
      <c r="H56" s="10"/>
      <c r="I56" s="10"/>
      <c r="J56" s="10"/>
      <c r="K56" s="11"/>
    </row>
    <row r="57" spans="1:11" ht="13.5" thickBo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1"/>
    </row>
    <row r="58" spans="2:4" ht="15">
      <c r="B58" s="55"/>
      <c r="C58" s="55"/>
      <c r="D58" s="55"/>
    </row>
    <row r="59" spans="2:4" ht="15">
      <c r="B59" s="55"/>
      <c r="C59" s="55"/>
      <c r="D59" s="55"/>
    </row>
    <row r="60" spans="2:4" ht="15">
      <c r="B60" s="55"/>
      <c r="C60" s="55"/>
      <c r="D60" s="55"/>
    </row>
    <row r="61" spans="2:4" ht="15">
      <c r="B61" s="55"/>
      <c r="C61" s="55"/>
      <c r="D61" s="55"/>
    </row>
    <row r="62" spans="2:4" ht="15">
      <c r="B62" s="55"/>
      <c r="C62" s="55"/>
      <c r="D62" s="55"/>
    </row>
    <row r="63" spans="2:4" ht="15">
      <c r="B63" s="55"/>
      <c r="C63" s="55"/>
      <c r="D63" s="55"/>
    </row>
    <row r="64" spans="2:4" ht="15">
      <c r="B64" s="55"/>
      <c r="C64" s="55"/>
      <c r="D64" s="55"/>
    </row>
    <row r="65" spans="2:4" ht="15">
      <c r="B65" s="55"/>
      <c r="C65" s="55"/>
      <c r="D65" s="55"/>
    </row>
    <row r="66" spans="2:4" ht="15">
      <c r="B66" s="55"/>
      <c r="C66" s="55"/>
      <c r="D66" s="55"/>
    </row>
    <row r="67" spans="2:4" ht="15">
      <c r="B67" s="55"/>
      <c r="C67" s="55"/>
      <c r="D67" s="55"/>
    </row>
    <row r="68" spans="2:4" ht="15">
      <c r="B68" s="55"/>
      <c r="C68" s="55"/>
      <c r="D68" s="55"/>
    </row>
    <row r="69" spans="2:4" ht="15">
      <c r="B69" s="55"/>
      <c r="C69" s="55"/>
      <c r="D69" s="55"/>
    </row>
    <row r="70" spans="2:4" ht="15">
      <c r="B70" s="55"/>
      <c r="C70" s="55"/>
      <c r="D70" s="55"/>
    </row>
    <row r="71" spans="2:4" ht="15">
      <c r="B71" s="55"/>
      <c r="C71" s="55"/>
      <c r="D71" s="55"/>
    </row>
    <row r="72" spans="2:4" ht="15">
      <c r="B72" s="55"/>
      <c r="C72" s="55"/>
      <c r="D72" s="55"/>
    </row>
    <row r="73" spans="2:4" ht="15">
      <c r="B73" s="55"/>
      <c r="C73" s="55"/>
      <c r="D73" s="55"/>
    </row>
    <row r="74" spans="2:4" ht="15">
      <c r="B74" s="55"/>
      <c r="C74" s="55"/>
      <c r="D74" s="55"/>
    </row>
    <row r="75" ht="15">
      <c r="B75" s="55"/>
    </row>
  </sheetData>
  <sheetProtection/>
  <mergeCells count="43">
    <mergeCell ref="C35:C36"/>
    <mergeCell ref="C42:C43"/>
    <mergeCell ref="C45:C46"/>
    <mergeCell ref="C48:C49"/>
    <mergeCell ref="A52:D53"/>
    <mergeCell ref="E52:F52"/>
    <mergeCell ref="E53:F53"/>
    <mergeCell ref="A55:B56"/>
    <mergeCell ref="C55:E55"/>
    <mergeCell ref="C56:E56"/>
    <mergeCell ref="H48:H49"/>
    <mergeCell ref="D48:F48"/>
    <mergeCell ref="D49:F49"/>
    <mergeCell ref="H45:H46"/>
    <mergeCell ref="D45:F45"/>
    <mergeCell ref="D46:F46"/>
    <mergeCell ref="H42:H43"/>
    <mergeCell ref="D42:F42"/>
    <mergeCell ref="D43:F43"/>
    <mergeCell ref="G31:G32"/>
    <mergeCell ref="G35:G36"/>
    <mergeCell ref="D31:E31"/>
    <mergeCell ref="D32:E32"/>
    <mergeCell ref="D35:E35"/>
    <mergeCell ref="D36:E36"/>
    <mergeCell ref="C18:D18"/>
    <mergeCell ref="C27:D27"/>
    <mergeCell ref="C28:D28"/>
    <mergeCell ref="C31:C32"/>
    <mergeCell ref="C23:D23"/>
    <mergeCell ref="C24:D24"/>
    <mergeCell ref="C25:D25"/>
    <mergeCell ref="C26:D26"/>
    <mergeCell ref="C8:I8"/>
    <mergeCell ref="C9:D9"/>
    <mergeCell ref="C11:D11"/>
    <mergeCell ref="K11:K15"/>
    <mergeCell ref="C12:F12"/>
    <mergeCell ref="A13:A19"/>
    <mergeCell ref="C13:E15"/>
    <mergeCell ref="F13:H13"/>
    <mergeCell ref="C16:E16"/>
    <mergeCell ref="C17:D17"/>
  </mergeCells>
  <printOptions/>
  <pageMargins left="0.75" right="0.75" top="1" bottom="1" header="0.5" footer="0.5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9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12.125" style="0" customWidth="1"/>
    <col min="2" max="2" width="60.125" style="0" customWidth="1"/>
  </cols>
  <sheetData>
    <row r="3" spans="1:2" ht="32.25" customHeight="1">
      <c r="A3" s="143" t="s">
        <v>46</v>
      </c>
      <c r="B3" s="143"/>
    </row>
    <row r="4" ht="13.5" thickBot="1"/>
    <row r="5" spans="1:2" ht="80.25" customHeight="1">
      <c r="A5" s="145" t="s">
        <v>47</v>
      </c>
      <c r="B5" s="146" t="s">
        <v>48</v>
      </c>
    </row>
    <row r="6" spans="1:2" ht="133.5" customHeight="1">
      <c r="A6" s="147" t="s">
        <v>49</v>
      </c>
      <c r="B6" s="148" t="s">
        <v>50</v>
      </c>
    </row>
    <row r="7" spans="1:2" ht="195.75" customHeight="1">
      <c r="A7" s="147" t="s">
        <v>51</v>
      </c>
      <c r="B7" s="148" t="s">
        <v>52</v>
      </c>
    </row>
    <row r="8" spans="1:2" ht="108.75" customHeight="1" thickBot="1">
      <c r="A8" s="149" t="s">
        <v>53</v>
      </c>
      <c r="B8" s="150" t="s">
        <v>54</v>
      </c>
    </row>
    <row r="9" ht="12.75">
      <c r="B9" s="144"/>
    </row>
  </sheetData>
  <sheetProtection/>
  <mergeCells count="1">
    <mergeCell ref="A3:B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Nizhpharm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оптимального показателя производительности</dc:title>
  <dc:subject/>
  <dc:creator>Сергей Царяпкин</dc:creator>
  <cp:keywords/>
  <dc:description/>
  <cp:lastModifiedBy>www.PHILka.RU</cp:lastModifiedBy>
  <cp:lastPrinted>2009-07-23T09:38:53Z</cp:lastPrinted>
  <dcterms:created xsi:type="dcterms:W3CDTF">2009-07-23T08:02:29Z</dcterms:created>
  <dcterms:modified xsi:type="dcterms:W3CDTF">2009-07-26T06:02:15Z</dcterms:modified>
  <cp:category/>
  <cp:version/>
  <cp:contentType/>
  <cp:contentStatus/>
</cp:coreProperties>
</file>